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OCT-DIC 2018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EAI!$A$1:$H$56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<sst xmlns="http://schemas.openxmlformats.org/spreadsheetml/2006/main" count="74" uniqueCount="41">
  <si>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</si>
  <si>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</si>
  <si>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</si>
  <si>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</si>
  <si>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</si>
  <si>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</si>
  <si>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</si>
  <si>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</si>
  <si>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</si>
  <si>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</si>
  <si>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</si>
  <si>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</si>
  <si>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</si>
  <si>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</si>
  <si>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</si>
  <si>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</si>
  <si>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</si>
  <si>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</si>
  <si>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</si>
  <si>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</si>
  <si>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</si>
  <si>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</si>
  <si>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</si>
  <si>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</si>
  <si>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</si>
  <si>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</si>
  <si>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</si>
  <si>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</si>
  <si>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</si>
  <si>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</si>
  <si>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</si>
  <si>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</si>
  <si>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</si>
  <si>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</si>
  <si>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PARA EL DESARROLLO INTEGRAL DE LA FAMILIA DEL MUNICIPIO DE ACAMBARO GUANAJUATO
ESTADO ANALÍTICO DE INGRESOS
DEL 1 DE ENERO AL 31 DE DICIEMBRE DEL 2018</t>
  </si>
  <si>
    <t>__________________________________________________</t>
  </si>
  <si>
    <t>__________________________________________________________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</si>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</sst>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0" fillId="2" borderId="11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9" fillId="3" borderId="8" xfId="8" applyFont="1" applyFill="1" applyBorder="1" applyAlignment="1" applyProtection="1">
      <alignment horizontal="center" vertical="center" wrapText="1"/>
      <protection locked="0"/>
    </xf>
    <xf numFmtId="0" fontId="9" fillId="3" borderId="9" xfId="8" applyFont="1" applyFill="1" applyBorder="1" applyAlignment="1" applyProtection="1">
      <alignment horizontal="center" vertical="center" wrapText="1"/>
      <protection locked="0"/>
    </xf>
    <xf numFmtId="0" fontId="9" fillId="3" borderId="10" xfId="8" applyFont="1" applyFill="1" applyBorder="1" applyAlignment="1" applyProtection="1">
      <alignment horizontal="center" vertical="center" wrapText="1"/>
      <protection locked="0"/>
    </xf>
    <xf numFmtId="0" fontId="9" fillId="3" borderId="4" xfId="8" applyFont="1" applyFill="1" applyBorder="1" applyAlignment="1">
      <alignment horizontal="center" vertical="center"/>
    </xf>
    <xf numFmtId="0" fontId="9" fillId="3" borderId="1" xfId="8" applyFont="1" applyFill="1" applyBorder="1" applyAlignment="1">
      <alignment horizontal="center" vertical="center"/>
    </xf>
    <xf numFmtId="0" fontId="9" fillId="3" borderId="12" xfId="8" applyFont="1" applyFill="1" applyBorder="1" applyAlignment="1">
      <alignment horizontal="center" vertical="center" wrapText="1"/>
    </xf>
    <xf numFmtId="0" fontId="9" fillId="3" borderId="5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0" fontId="9" fillId="3" borderId="10" xfId="8" applyFont="1" applyFill="1" applyBorder="1" applyAlignment="1">
      <alignment horizontal="center" vertical="center" wrapText="1"/>
    </xf>
    <xf numFmtId="0" fontId="9" fillId="3" borderId="7" xfId="8" applyFont="1" applyFill="1" applyBorder="1" applyAlignment="1">
      <alignment horizontal="center" vertical="center" wrapText="1"/>
    </xf>
    <xf numFmtId="0" fontId="9" fillId="3" borderId="8" xfId="8" applyFont="1" applyFill="1" applyBorder="1" applyAlignment="1">
      <alignment horizontal="center" vertical="center" wrapText="1"/>
    </xf>
    <xf numFmtId="0" fontId="9" fillId="3" borderId="13" xfId="8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horizontal="center" vertical="center"/>
    </xf>
    <xf numFmtId="0" fontId="9" fillId="3" borderId="3" xfId="8" applyFont="1" applyFill="1" applyBorder="1" applyAlignment="1">
      <alignment horizontal="center" vertical="center"/>
    </xf>
    <xf numFmtId="0" fontId="9" fillId="3" borderId="10" xfId="8" quotePrefix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 wrapText="1"/>
    </xf>
    <xf numFmtId="0" fontId="9" fillId="3" borderId="4" xfId="8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9" fillId="3" borderId="5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4" fontId="9" fillId="0" borderId="8" xfId="8" applyNumberFormat="1" applyFont="1" applyFill="1" applyBorder="1" applyAlignment="1" applyProtection="1">
      <alignment horizontal="center" vertical="top"/>
      <protection locked="0"/>
    </xf>
    <xf numFmtId="4" fontId="9" fillId="0" borderId="10" xfId="8" applyNumberFormat="1" applyFont="1" applyFill="1" applyBorder="1" applyAlignment="1" applyProtection="1">
      <alignment horizontal="center" vertical="top"/>
      <protection locked="0"/>
    </xf>
    <xf numFmtId="0" fontId="9" fillId="0" borderId="7" xfId="8" applyFont="1" applyFill="1" applyBorder="1" applyAlignment="1" applyProtection="1">
      <alignment horizontal="justify" vertical="top" wrapText="1"/>
    </xf>
    <xf numFmtId="4" fontId="9" fillId="0" borderId="7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</xf>
    <xf numFmtId="0" fontId="8" fillId="0" borderId="7" xfId="8" applyFont="1" applyFill="1" applyBorder="1" applyAlignment="1" applyProtection="1">
      <alignment horizontal="left" vertical="top" indent="2"/>
    </xf>
    <xf numFmtId="0" fontId="3" fillId="0" borderId="7" xfId="8" applyFont="1" applyFill="1" applyBorder="1" applyAlignment="1" applyProtection="1">
      <alignment horizontal="left" vertical="top" wrapText="1" indent="2"/>
      <protection locked="0"/>
    </xf>
    <xf numFmtId="0" fontId="9" fillId="0" borderId="7" xfId="8" applyFont="1" applyFill="1" applyBorder="1" applyAlignment="1" applyProtection="1">
      <alignment vertical="top"/>
    </xf>
    <xf numFmtId="0" fontId="3" fillId="0" borderId="7" xfId="8" applyFont="1" applyFill="1" applyBorder="1" applyAlignment="1" applyProtection="1">
      <alignment vertical="top"/>
      <protection locked="0"/>
    </xf>
    <xf numFmtId="4" fontId="3" fillId="0" borderId="7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justify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45720</xdr:rowOff>
    </xdr:from>
    <xdr:to>
      <xdr:col>1</xdr:col>
      <xdr:colOff>1447800</xdr:colOff>
      <xdr:row>0</xdr:row>
      <xdr:rowOff>853440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5720"/>
          <a:ext cx="1424940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workbookViewId="0">
      <selection sqref="A1:H56"/>
    </sheetView>
  </sheetViews>
  <sheetFormatPr baseColWidth="10" defaultColWidth="12" defaultRowHeight="10.199999999999999" x14ac:dyDescent="0.2"/>
  <cols>
    <col min="1" max="1" width="1.85546875" style="2" customWidth="1"/>
    <col min="2" max="2" width="50.8554687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69" customHeight="1" x14ac:dyDescent="0.2">
      <c r="A1" s="25" t="s">
        <v>34</v>
      </c>
      <c r="B1" s="26"/>
      <c r="C1" s="26"/>
      <c r="D1" s="26"/>
      <c r="E1" s="26"/>
      <c r="F1" s="26"/>
      <c r="G1" s="26"/>
      <c r="H1" s="27"/>
    </row>
    <row r="2" spans="1:8" s="3" customFormat="1" x14ac:dyDescent="0.2">
      <c r="A2" s="28" t="s">
        <v>22</v>
      </c>
      <c r="B2" s="29"/>
      <c r="C2" s="26" t="s">
        <v>30</v>
      </c>
      <c r="D2" s="26"/>
      <c r="E2" s="26"/>
      <c r="F2" s="26"/>
      <c r="G2" s="26"/>
      <c r="H2" s="30" t="s">
        <v>27</v>
      </c>
    </row>
    <row r="3" spans="1:8" s="1" customFormat="1" ht="24.9" customHeight="1" x14ac:dyDescent="0.2">
      <c r="A3" s="31"/>
      <c r="B3" s="32"/>
      <c r="C3" s="33" t="s">
        <v>23</v>
      </c>
      <c r="D3" s="34" t="s">
        <v>28</v>
      </c>
      <c r="E3" s="34" t="s">
        <v>24</v>
      </c>
      <c r="F3" s="34" t="s">
        <v>25</v>
      </c>
      <c r="G3" s="35" t="s">
        <v>26</v>
      </c>
      <c r="H3" s="36"/>
    </row>
    <row r="4" spans="1:8" s="1" customFormat="1" x14ac:dyDescent="0.2">
      <c r="A4" s="37"/>
      <c r="B4" s="38"/>
      <c r="C4" s="39" t="s">
        <v>15</v>
      </c>
      <c r="D4" s="40" t="s">
        <v>16</v>
      </c>
      <c r="E4" s="40" t="s">
        <v>17</v>
      </c>
      <c r="F4" s="40" t="s">
        <v>18</v>
      </c>
      <c r="G4" s="40" t="s">
        <v>19</v>
      </c>
      <c r="H4" s="40" t="s">
        <v>20</v>
      </c>
    </row>
    <row r="5" spans="1:8" x14ac:dyDescent="0.2">
      <c r="A5" s="59" t="s">
        <v>0</v>
      </c>
      <c r="B5" s="59"/>
      <c r="C5" s="60">
        <v>0</v>
      </c>
      <c r="D5" s="60">
        <v>0</v>
      </c>
      <c r="E5" s="60">
        <f>C5+D5</f>
        <v>0</v>
      </c>
      <c r="F5" s="60">
        <v>0</v>
      </c>
      <c r="G5" s="60">
        <v>0</v>
      </c>
      <c r="H5" s="60">
        <f>G5-C5</f>
        <v>0</v>
      </c>
    </row>
    <row r="6" spans="1:8" x14ac:dyDescent="0.2">
      <c r="A6" s="59" t="s">
        <v>1</v>
      </c>
      <c r="B6" s="59"/>
      <c r="C6" s="60">
        <v>0</v>
      </c>
      <c r="D6" s="60">
        <v>0</v>
      </c>
      <c r="E6" s="60">
        <f t="shared" ref="E6:E20" si="0">C6+D6</f>
        <v>0</v>
      </c>
      <c r="F6" s="60">
        <v>0</v>
      </c>
      <c r="G6" s="60">
        <v>0</v>
      </c>
      <c r="H6" s="60">
        <f t="shared" ref="H6:H19" si="1">G6-C6</f>
        <v>0</v>
      </c>
    </row>
    <row r="7" spans="1:8" x14ac:dyDescent="0.2">
      <c r="A7" s="59" t="s">
        <v>2</v>
      </c>
      <c r="B7" s="59"/>
      <c r="C7" s="60">
        <v>0</v>
      </c>
      <c r="D7" s="60">
        <v>0</v>
      </c>
      <c r="E7" s="60">
        <f t="shared" si="0"/>
        <v>0</v>
      </c>
      <c r="F7" s="60">
        <v>0</v>
      </c>
      <c r="G7" s="60">
        <v>0</v>
      </c>
      <c r="H7" s="60">
        <f t="shared" si="1"/>
        <v>0</v>
      </c>
    </row>
    <row r="8" spans="1:8" x14ac:dyDescent="0.2">
      <c r="A8" s="59" t="s">
        <v>3</v>
      </c>
      <c r="B8" s="59"/>
      <c r="C8" s="60">
        <v>2173400.25</v>
      </c>
      <c r="D8" s="60">
        <v>467333</v>
      </c>
      <c r="E8" s="60">
        <f t="shared" si="0"/>
        <v>2640733.25</v>
      </c>
      <c r="F8" s="60">
        <v>2958106.61</v>
      </c>
      <c r="G8" s="60">
        <v>2298413.61</v>
      </c>
      <c r="H8" s="60">
        <f t="shared" si="1"/>
        <v>125013.35999999987</v>
      </c>
    </row>
    <row r="9" spans="1:8" x14ac:dyDescent="0.2">
      <c r="A9" s="59" t="s">
        <v>4</v>
      </c>
      <c r="B9" s="59"/>
      <c r="C9" s="60">
        <v>0</v>
      </c>
      <c r="D9" s="60">
        <v>0</v>
      </c>
      <c r="E9" s="60">
        <f t="shared" si="0"/>
        <v>0</v>
      </c>
      <c r="F9" s="60">
        <v>0</v>
      </c>
      <c r="G9" s="60">
        <v>0</v>
      </c>
      <c r="H9" s="60">
        <f t="shared" si="1"/>
        <v>0</v>
      </c>
    </row>
    <row r="10" spans="1:8" x14ac:dyDescent="0.2">
      <c r="A10" s="61">
        <v>51</v>
      </c>
      <c r="B10" s="62" t="s">
        <v>5</v>
      </c>
      <c r="C10" s="60">
        <v>0</v>
      </c>
      <c r="D10" s="60">
        <v>0</v>
      </c>
      <c r="E10" s="60">
        <f t="shared" si="0"/>
        <v>0</v>
      </c>
      <c r="F10" s="60">
        <v>0</v>
      </c>
      <c r="G10" s="60">
        <v>0</v>
      </c>
      <c r="H10" s="60">
        <f t="shared" si="1"/>
        <v>0</v>
      </c>
    </row>
    <row r="11" spans="1:8" x14ac:dyDescent="0.2">
      <c r="A11" s="61">
        <v>52</v>
      </c>
      <c r="B11" s="62" t="s">
        <v>6</v>
      </c>
      <c r="C11" s="60">
        <v>0</v>
      </c>
      <c r="D11" s="60">
        <v>0</v>
      </c>
      <c r="E11" s="60">
        <f t="shared" si="0"/>
        <v>0</v>
      </c>
      <c r="F11" s="60">
        <v>0</v>
      </c>
      <c r="G11" s="60">
        <v>0</v>
      </c>
      <c r="H11" s="60">
        <f t="shared" si="1"/>
        <v>0</v>
      </c>
    </row>
    <row r="12" spans="1:8" x14ac:dyDescent="0.2">
      <c r="A12" s="59" t="s">
        <v>7</v>
      </c>
      <c r="B12" s="59"/>
      <c r="C12" s="60">
        <v>0</v>
      </c>
      <c r="D12" s="60">
        <v>0</v>
      </c>
      <c r="E12" s="60">
        <f t="shared" si="0"/>
        <v>0</v>
      </c>
      <c r="F12" s="60">
        <v>0</v>
      </c>
      <c r="G12" s="60">
        <v>0</v>
      </c>
      <c r="H12" s="60">
        <f t="shared" si="1"/>
        <v>0</v>
      </c>
    </row>
    <row r="13" spans="1:8" x14ac:dyDescent="0.2">
      <c r="A13" s="61">
        <v>61</v>
      </c>
      <c r="B13" s="62" t="s">
        <v>5</v>
      </c>
      <c r="C13" s="60">
        <v>0</v>
      </c>
      <c r="D13" s="60">
        <v>0</v>
      </c>
      <c r="E13" s="60">
        <f t="shared" si="0"/>
        <v>0</v>
      </c>
      <c r="F13" s="60">
        <v>0</v>
      </c>
      <c r="G13" s="60">
        <v>0</v>
      </c>
      <c r="H13" s="60">
        <f t="shared" si="1"/>
        <v>0</v>
      </c>
    </row>
    <row r="14" spans="1:8" x14ac:dyDescent="0.2">
      <c r="A14" s="61">
        <v>62</v>
      </c>
      <c r="B14" s="62" t="s">
        <v>6</v>
      </c>
      <c r="C14" s="60">
        <v>0</v>
      </c>
      <c r="D14" s="60">
        <v>0</v>
      </c>
      <c r="E14" s="60">
        <f t="shared" si="0"/>
        <v>0</v>
      </c>
      <c r="F14" s="60">
        <v>0</v>
      </c>
      <c r="G14" s="60">
        <v>0</v>
      </c>
      <c r="H14" s="60">
        <f t="shared" si="1"/>
        <v>0</v>
      </c>
    </row>
    <row r="15" spans="1:8" ht="30.6" x14ac:dyDescent="0.2">
      <c r="A15" s="61"/>
      <c r="B15" s="63" t="s">
        <v>32</v>
      </c>
      <c r="C15" s="60">
        <v>0</v>
      </c>
      <c r="D15" s="60">
        <v>0</v>
      </c>
      <c r="E15" s="60">
        <f t="shared" si="0"/>
        <v>0</v>
      </c>
      <c r="F15" s="60">
        <v>0</v>
      </c>
      <c r="G15" s="60">
        <v>0</v>
      </c>
      <c r="H15" s="60">
        <f t="shared" si="1"/>
        <v>0</v>
      </c>
    </row>
    <row r="16" spans="1:8" x14ac:dyDescent="0.2">
      <c r="A16" s="59" t="s">
        <v>8</v>
      </c>
      <c r="B16" s="59"/>
      <c r="C16" s="60">
        <v>0</v>
      </c>
      <c r="D16" s="60">
        <v>15000</v>
      </c>
      <c r="E16" s="60">
        <f t="shared" si="0"/>
        <v>15000</v>
      </c>
      <c r="F16" s="60">
        <v>0</v>
      </c>
      <c r="G16" s="60">
        <v>0</v>
      </c>
      <c r="H16" s="60">
        <f t="shared" si="1"/>
        <v>0</v>
      </c>
    </row>
    <row r="17" spans="1:8" x14ac:dyDescent="0.2">
      <c r="A17" s="59" t="s">
        <v>9</v>
      </c>
      <c r="B17" s="59"/>
      <c r="C17" s="60">
        <v>379577.4</v>
      </c>
      <c r="D17" s="60">
        <v>252096</v>
      </c>
      <c r="E17" s="60">
        <f t="shared" si="0"/>
        <v>631673.4</v>
      </c>
      <c r="F17" s="60">
        <v>585165.73</v>
      </c>
      <c r="G17" s="60">
        <v>119064</v>
      </c>
      <c r="H17" s="60">
        <f t="shared" si="1"/>
        <v>-260513.40000000002</v>
      </c>
    </row>
    <row r="18" spans="1:8" x14ac:dyDescent="0.2">
      <c r="A18" s="59" t="s">
        <v>11</v>
      </c>
      <c r="B18" s="59"/>
      <c r="C18" s="60">
        <v>7989646.8200000003</v>
      </c>
      <c r="D18" s="60">
        <v>182883.76</v>
      </c>
      <c r="E18" s="60">
        <f t="shared" si="0"/>
        <v>8172530.5800000001</v>
      </c>
      <c r="F18" s="60">
        <v>8172530.6399999997</v>
      </c>
      <c r="G18" s="60">
        <v>6129397.9800000004</v>
      </c>
      <c r="H18" s="60">
        <f t="shared" si="1"/>
        <v>-1860248.8399999999</v>
      </c>
    </row>
    <row r="19" spans="1:8" x14ac:dyDescent="0.2">
      <c r="A19" s="59" t="s">
        <v>10</v>
      </c>
      <c r="B19" s="59"/>
      <c r="C19" s="60">
        <v>0</v>
      </c>
      <c r="D19" s="60">
        <v>874045.2</v>
      </c>
      <c r="E19" s="60">
        <f t="shared" si="0"/>
        <v>874045.2</v>
      </c>
      <c r="F19" s="60">
        <v>52298.7</v>
      </c>
      <c r="G19" s="60">
        <v>52298.7</v>
      </c>
      <c r="H19" s="60">
        <f t="shared" si="1"/>
        <v>52298.7</v>
      </c>
    </row>
    <row r="20" spans="1:8" x14ac:dyDescent="0.2">
      <c r="A20" s="59"/>
      <c r="B20" s="59"/>
      <c r="C20" s="60"/>
      <c r="D20" s="60"/>
      <c r="E20" s="60">
        <f t="shared" si="0"/>
        <v>0</v>
      </c>
      <c r="F20" s="60"/>
      <c r="G20" s="60"/>
      <c r="H20" s="60"/>
    </row>
    <row r="21" spans="1:8" x14ac:dyDescent="0.2">
      <c r="A21" s="4"/>
      <c r="B21" s="5" t="s">
        <v>21</v>
      </c>
      <c r="C21" s="20">
        <f t="shared" ref="C21:H21" si="2">SUM(C5:C9)+C12+SUM(C16:C19)</f>
        <v>10542624.470000001</v>
      </c>
      <c r="D21" s="20">
        <f t="shared" si="2"/>
        <v>1791357.96</v>
      </c>
      <c r="E21" s="20">
        <f t="shared" si="2"/>
        <v>12333982.43</v>
      </c>
      <c r="F21" s="20">
        <f t="shared" si="2"/>
        <v>11768101.679999998</v>
      </c>
      <c r="G21" s="20">
        <f t="shared" si="2"/>
        <v>8599174.290000001</v>
      </c>
      <c r="H21" s="12">
        <f t="shared" si="2"/>
        <v>-1943450.18</v>
      </c>
    </row>
    <row r="22" spans="1:8" x14ac:dyDescent="0.2">
      <c r="A22" s="7"/>
      <c r="B22" s="8"/>
      <c r="C22" s="9"/>
      <c r="D22" s="9"/>
      <c r="E22" s="10"/>
      <c r="F22" s="6" t="s">
        <v>29</v>
      </c>
      <c r="G22" s="11"/>
      <c r="H22" s="13"/>
    </row>
    <row r="23" spans="1:8" x14ac:dyDescent="0.2">
      <c r="A23" s="41" t="s">
        <v>31</v>
      </c>
      <c r="B23" s="42"/>
      <c r="C23" s="26" t="s">
        <v>30</v>
      </c>
      <c r="D23" s="26"/>
      <c r="E23" s="26"/>
      <c r="F23" s="26"/>
      <c r="G23" s="26"/>
      <c r="H23" s="30" t="s">
        <v>27</v>
      </c>
    </row>
    <row r="24" spans="1:8" ht="20.399999999999999" x14ac:dyDescent="0.2">
      <c r="A24" s="43"/>
      <c r="B24" s="44"/>
      <c r="C24" s="33" t="s">
        <v>23</v>
      </c>
      <c r="D24" s="34" t="s">
        <v>28</v>
      </c>
      <c r="E24" s="34" t="s">
        <v>24</v>
      </c>
      <c r="F24" s="34" t="s">
        <v>25</v>
      </c>
      <c r="G24" s="35" t="s">
        <v>26</v>
      </c>
      <c r="H24" s="36"/>
    </row>
    <row r="25" spans="1:8" x14ac:dyDescent="0.2">
      <c r="A25" s="45"/>
      <c r="B25" s="46"/>
      <c r="C25" s="39" t="s">
        <v>15</v>
      </c>
      <c r="D25" s="40" t="s">
        <v>16</v>
      </c>
      <c r="E25" s="40" t="s">
        <v>17</v>
      </c>
      <c r="F25" s="40" t="s">
        <v>18</v>
      </c>
      <c r="G25" s="40" t="s">
        <v>19</v>
      </c>
      <c r="H25" s="40" t="s">
        <v>20</v>
      </c>
    </row>
    <row r="26" spans="1:8" x14ac:dyDescent="0.2">
      <c r="A26" s="17" t="s">
        <v>12</v>
      </c>
      <c r="B26" s="53"/>
      <c r="C26" s="54">
        <f t="shared" ref="C26:H26" si="3">SUM(C27+C28+C29+C30+C33+C37+C38)</f>
        <v>2552977.65</v>
      </c>
      <c r="D26" s="54">
        <f t="shared" si="3"/>
        <v>719429</v>
      </c>
      <c r="E26" s="54">
        <f t="shared" si="3"/>
        <v>3272406.65</v>
      </c>
      <c r="F26" s="54">
        <f t="shared" si="3"/>
        <v>3543272.34</v>
      </c>
      <c r="G26" s="54">
        <f t="shared" si="3"/>
        <v>2417477.61</v>
      </c>
      <c r="H26" s="54">
        <f t="shared" si="3"/>
        <v>-135500.04000000015</v>
      </c>
    </row>
    <row r="27" spans="1:8" x14ac:dyDescent="0.2">
      <c r="A27" s="15"/>
      <c r="B27" s="55" t="s">
        <v>0</v>
      </c>
      <c r="C27" s="20">
        <v>0</v>
      </c>
      <c r="D27" s="20">
        <v>0</v>
      </c>
      <c r="E27" s="20">
        <f>C27+D27</f>
        <v>0</v>
      </c>
      <c r="F27" s="20">
        <v>0</v>
      </c>
      <c r="G27" s="20">
        <v>0</v>
      </c>
      <c r="H27" s="20">
        <f>G27-C27</f>
        <v>0</v>
      </c>
    </row>
    <row r="28" spans="1:8" x14ac:dyDescent="0.2">
      <c r="A28" s="15"/>
      <c r="B28" s="55" t="s">
        <v>2</v>
      </c>
      <c r="C28" s="20">
        <v>0</v>
      </c>
      <c r="D28" s="20">
        <v>0</v>
      </c>
      <c r="E28" s="20">
        <f t="shared" ref="E28:E36" si="4">C28+D28</f>
        <v>0</v>
      </c>
      <c r="F28" s="20">
        <v>0</v>
      </c>
      <c r="G28" s="20">
        <v>0</v>
      </c>
      <c r="H28" s="20">
        <f t="shared" ref="H28:H38" si="5">G28-C28</f>
        <v>0</v>
      </c>
    </row>
    <row r="29" spans="1:8" x14ac:dyDescent="0.2">
      <c r="A29" s="15"/>
      <c r="B29" s="55" t="s">
        <v>3</v>
      </c>
      <c r="C29" s="20">
        <v>2173400.25</v>
      </c>
      <c r="D29" s="20">
        <v>467333</v>
      </c>
      <c r="E29" s="20">
        <f t="shared" si="4"/>
        <v>2640733.25</v>
      </c>
      <c r="F29" s="20">
        <v>2958106.61</v>
      </c>
      <c r="G29" s="20">
        <v>2298413.61</v>
      </c>
      <c r="H29" s="20">
        <f t="shared" si="5"/>
        <v>125013.35999999987</v>
      </c>
    </row>
    <row r="30" spans="1:8" x14ac:dyDescent="0.2">
      <c r="A30" s="15"/>
      <c r="B30" s="55" t="s">
        <v>4</v>
      </c>
      <c r="C30" s="20">
        <v>0</v>
      </c>
      <c r="D30" s="20">
        <v>0</v>
      </c>
      <c r="E30" s="20">
        <f t="shared" si="4"/>
        <v>0</v>
      </c>
      <c r="F30" s="20">
        <v>0</v>
      </c>
      <c r="G30" s="20">
        <v>0</v>
      </c>
      <c r="H30" s="20">
        <f t="shared" si="5"/>
        <v>0</v>
      </c>
    </row>
    <row r="31" spans="1:8" x14ac:dyDescent="0.2">
      <c r="A31" s="15"/>
      <c r="B31" s="56" t="s">
        <v>5</v>
      </c>
      <c r="C31" s="20">
        <v>0</v>
      </c>
      <c r="D31" s="20">
        <v>0</v>
      </c>
      <c r="E31" s="20">
        <f t="shared" si="4"/>
        <v>0</v>
      </c>
      <c r="F31" s="20">
        <v>0</v>
      </c>
      <c r="G31" s="20">
        <v>0</v>
      </c>
      <c r="H31" s="20">
        <f t="shared" si="5"/>
        <v>0</v>
      </c>
    </row>
    <row r="32" spans="1:8" x14ac:dyDescent="0.2">
      <c r="A32" s="15"/>
      <c r="B32" s="56" t="s">
        <v>6</v>
      </c>
      <c r="C32" s="20">
        <v>0</v>
      </c>
      <c r="D32" s="20">
        <v>0</v>
      </c>
      <c r="E32" s="20">
        <f t="shared" si="4"/>
        <v>0</v>
      </c>
      <c r="F32" s="20">
        <v>0</v>
      </c>
      <c r="G32" s="20">
        <v>0</v>
      </c>
      <c r="H32" s="20">
        <f t="shared" si="5"/>
        <v>0</v>
      </c>
    </row>
    <row r="33" spans="1:8" x14ac:dyDescent="0.2">
      <c r="A33" s="15"/>
      <c r="B33" s="55" t="s">
        <v>7</v>
      </c>
      <c r="C33" s="20">
        <v>0</v>
      </c>
      <c r="D33" s="20">
        <v>0</v>
      </c>
      <c r="E33" s="20">
        <f t="shared" si="4"/>
        <v>0</v>
      </c>
      <c r="F33" s="20">
        <v>0</v>
      </c>
      <c r="G33" s="20">
        <v>0</v>
      </c>
      <c r="H33" s="20">
        <f t="shared" si="5"/>
        <v>0</v>
      </c>
    </row>
    <row r="34" spans="1:8" x14ac:dyDescent="0.2">
      <c r="A34" s="15"/>
      <c r="B34" s="56" t="s">
        <v>5</v>
      </c>
      <c r="C34" s="20">
        <v>0</v>
      </c>
      <c r="D34" s="20">
        <v>0</v>
      </c>
      <c r="E34" s="20">
        <f t="shared" si="4"/>
        <v>0</v>
      </c>
      <c r="F34" s="20">
        <v>0</v>
      </c>
      <c r="G34" s="20">
        <v>0</v>
      </c>
      <c r="H34" s="20">
        <f t="shared" si="5"/>
        <v>0</v>
      </c>
    </row>
    <row r="35" spans="1:8" x14ac:dyDescent="0.2">
      <c r="A35" s="15"/>
      <c r="B35" s="56" t="s">
        <v>6</v>
      </c>
      <c r="C35" s="20">
        <v>0</v>
      </c>
      <c r="D35" s="20">
        <v>0</v>
      </c>
      <c r="E35" s="20">
        <f t="shared" si="4"/>
        <v>0</v>
      </c>
      <c r="F35" s="20">
        <v>0</v>
      </c>
      <c r="G35" s="20">
        <v>0</v>
      </c>
      <c r="H35" s="20">
        <f t="shared" si="5"/>
        <v>0</v>
      </c>
    </row>
    <row r="36" spans="1:8" ht="30.6" x14ac:dyDescent="0.2">
      <c r="A36" s="15"/>
      <c r="B36" s="57" t="s">
        <v>32</v>
      </c>
      <c r="C36" s="20">
        <v>0</v>
      </c>
      <c r="D36" s="20">
        <v>0</v>
      </c>
      <c r="E36" s="20">
        <f t="shared" si="4"/>
        <v>0</v>
      </c>
      <c r="F36" s="20">
        <v>0</v>
      </c>
      <c r="G36" s="20">
        <v>0</v>
      </c>
      <c r="H36" s="20">
        <f t="shared" si="5"/>
        <v>0</v>
      </c>
    </row>
    <row r="37" spans="1:8" x14ac:dyDescent="0.2">
      <c r="A37" s="15"/>
      <c r="B37" s="55" t="s">
        <v>9</v>
      </c>
      <c r="C37" s="20">
        <v>379577.4</v>
      </c>
      <c r="D37" s="20">
        <v>252096</v>
      </c>
      <c r="E37" s="20">
        <f>C37+D37</f>
        <v>631673.4</v>
      </c>
      <c r="F37" s="20">
        <v>585165.73</v>
      </c>
      <c r="G37" s="20">
        <v>119064</v>
      </c>
      <c r="H37" s="20">
        <f t="shared" si="5"/>
        <v>-260513.40000000002</v>
      </c>
    </row>
    <row r="38" spans="1:8" x14ac:dyDescent="0.2">
      <c r="A38" s="15"/>
      <c r="B38" s="55" t="s">
        <v>11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 t="shared" si="5"/>
        <v>0</v>
      </c>
    </row>
    <row r="39" spans="1:8" x14ac:dyDescent="0.2">
      <c r="A39" s="22"/>
      <c r="B39" s="55"/>
      <c r="C39" s="20"/>
      <c r="D39" s="20"/>
      <c r="E39" s="20"/>
      <c r="F39" s="20"/>
      <c r="G39" s="20"/>
      <c r="H39" s="20"/>
    </row>
    <row r="40" spans="1:8" x14ac:dyDescent="0.2">
      <c r="A40" s="17" t="s">
        <v>13</v>
      </c>
      <c r="B40" s="53"/>
      <c r="C40" s="54">
        <f t="shared" ref="C40:H40" si="6">SUM(C41:C43)</f>
        <v>7989646.8200000003</v>
      </c>
      <c r="D40" s="54">
        <f t="shared" si="6"/>
        <v>197883.76</v>
      </c>
      <c r="E40" s="54">
        <f t="shared" si="6"/>
        <v>8187530.5800000001</v>
      </c>
      <c r="F40" s="54">
        <f t="shared" si="6"/>
        <v>8172530.6399999997</v>
      </c>
      <c r="G40" s="54">
        <f t="shared" si="6"/>
        <v>6129397.9800000004</v>
      </c>
      <c r="H40" s="54">
        <f t="shared" si="6"/>
        <v>-1860248.8399999999</v>
      </c>
    </row>
    <row r="41" spans="1:8" x14ac:dyDescent="0.2">
      <c r="A41" s="15"/>
      <c r="B41" s="55" t="s">
        <v>1</v>
      </c>
      <c r="C41" s="20">
        <v>0</v>
      </c>
      <c r="D41" s="20">
        <v>0</v>
      </c>
      <c r="E41" s="20">
        <f>C41+D41</f>
        <v>0</v>
      </c>
      <c r="F41" s="20">
        <v>0</v>
      </c>
      <c r="G41" s="20">
        <v>0</v>
      </c>
      <c r="H41" s="20">
        <f>G41-C41</f>
        <v>0</v>
      </c>
    </row>
    <row r="42" spans="1:8" x14ac:dyDescent="0.2">
      <c r="A42" s="15"/>
      <c r="B42" s="55" t="s">
        <v>8</v>
      </c>
      <c r="C42" s="20">
        <v>0</v>
      </c>
      <c r="D42" s="20">
        <v>15000</v>
      </c>
      <c r="E42" s="20">
        <f>C42+D42</f>
        <v>15000</v>
      </c>
      <c r="F42" s="20">
        <v>0</v>
      </c>
      <c r="G42" s="20">
        <v>0</v>
      </c>
      <c r="H42" s="20">
        <f t="shared" ref="H42:H43" si="7">G42-C42</f>
        <v>0</v>
      </c>
    </row>
    <row r="43" spans="1:8" x14ac:dyDescent="0.2">
      <c r="A43" s="15"/>
      <c r="B43" s="55" t="s">
        <v>11</v>
      </c>
      <c r="C43" s="20">
        <v>7989646.8200000003</v>
      </c>
      <c r="D43" s="20">
        <v>182883.76</v>
      </c>
      <c r="E43" s="20">
        <f>C43+D43</f>
        <v>8172530.5800000001</v>
      </c>
      <c r="F43" s="20">
        <v>8172530.6399999997</v>
      </c>
      <c r="G43" s="20">
        <v>6129397.9800000004</v>
      </c>
      <c r="H43" s="20">
        <f t="shared" si="7"/>
        <v>-1860248.8399999999</v>
      </c>
    </row>
    <row r="44" spans="1:8" x14ac:dyDescent="0.2">
      <c r="A44" s="22"/>
      <c r="B44" s="55"/>
      <c r="C44" s="20"/>
      <c r="D44" s="20"/>
      <c r="E44" s="20"/>
      <c r="F44" s="20"/>
      <c r="G44" s="20"/>
      <c r="H44" s="20"/>
    </row>
    <row r="45" spans="1:8" x14ac:dyDescent="0.2">
      <c r="A45" s="16" t="s">
        <v>14</v>
      </c>
      <c r="B45" s="58"/>
      <c r="C45" s="54">
        <f t="shared" ref="C45:H45" si="8">SUM(C46)</f>
        <v>0</v>
      </c>
      <c r="D45" s="54">
        <f t="shared" si="8"/>
        <v>874045.2</v>
      </c>
      <c r="E45" s="54">
        <f t="shared" si="8"/>
        <v>874045.2</v>
      </c>
      <c r="F45" s="54">
        <f t="shared" si="8"/>
        <v>52298.7</v>
      </c>
      <c r="G45" s="54">
        <f t="shared" si="8"/>
        <v>52298.7</v>
      </c>
      <c r="H45" s="54">
        <f t="shared" si="8"/>
        <v>52298.7</v>
      </c>
    </row>
    <row r="46" spans="1:8" x14ac:dyDescent="0.2">
      <c r="A46" s="14"/>
      <c r="B46" s="55" t="s">
        <v>10</v>
      </c>
      <c r="C46" s="20">
        <v>0</v>
      </c>
      <c r="D46" s="20">
        <v>874045.2</v>
      </c>
      <c r="E46" s="54">
        <f>C46+D46</f>
        <v>874045.2</v>
      </c>
      <c r="F46" s="20">
        <v>52298.7</v>
      </c>
      <c r="G46" s="20">
        <v>52298.7</v>
      </c>
      <c r="H46" s="54">
        <f>G46-C46</f>
        <v>52298.7</v>
      </c>
    </row>
    <row r="47" spans="1:8" x14ac:dyDescent="0.2">
      <c r="A47" s="14"/>
      <c r="B47" s="55"/>
      <c r="C47" s="54"/>
      <c r="D47" s="54"/>
      <c r="E47" s="54"/>
      <c r="F47" s="54"/>
      <c r="G47" s="54"/>
      <c r="H47" s="54"/>
    </row>
    <row r="48" spans="1:8" x14ac:dyDescent="0.2">
      <c r="A48" s="18"/>
      <c r="B48" s="19" t="s">
        <v>21</v>
      </c>
      <c r="C48" s="20">
        <f t="shared" ref="C48:H48" si="9">SUM(C45+C40+C26)</f>
        <v>10542624.470000001</v>
      </c>
      <c r="D48" s="20">
        <f t="shared" si="9"/>
        <v>1791357.96</v>
      </c>
      <c r="E48" s="20">
        <f t="shared" si="9"/>
        <v>12333982.43</v>
      </c>
      <c r="F48" s="20">
        <f t="shared" si="9"/>
        <v>11768101.68</v>
      </c>
      <c r="G48" s="20">
        <f t="shared" si="9"/>
        <v>8599174.290000001</v>
      </c>
      <c r="H48" s="20">
        <f t="shared" si="9"/>
        <v>-1943450.1800000002</v>
      </c>
    </row>
    <row r="49" spans="1:8" ht="11.25" customHeight="1" x14ac:dyDescent="0.2">
      <c r="A49" s="23" t="s">
        <v>33</v>
      </c>
      <c r="B49" s="23"/>
      <c r="C49" s="23"/>
      <c r="D49" s="23"/>
      <c r="E49" s="23"/>
      <c r="F49" s="51" t="s">
        <v>29</v>
      </c>
      <c r="G49" s="52"/>
      <c r="H49" s="21"/>
    </row>
    <row r="50" spans="1:8" x14ac:dyDescent="0.2">
      <c r="A50" s="24"/>
      <c r="B50" s="24"/>
      <c r="C50" s="24"/>
      <c r="D50" s="24"/>
      <c r="E50" s="24"/>
    </row>
    <row r="53" spans="1:8" x14ac:dyDescent="0.2">
      <c r="B53" s="47" t="s">
        <v>35</v>
      </c>
      <c r="E53" s="49" t="s">
        <v>36</v>
      </c>
      <c r="F53" s="49"/>
      <c r="G53" s="49"/>
    </row>
    <row r="54" spans="1:8" x14ac:dyDescent="0.2">
      <c r="B54" s="48" t="s">
        <v>37</v>
      </c>
      <c r="E54" s="49" t="s">
        <v>38</v>
      </c>
      <c r="F54" s="50"/>
      <c r="G54" s="50"/>
    </row>
    <row r="55" spans="1:8" x14ac:dyDescent="0.2">
      <c r="B55" s="48" t="s">
        <v>39</v>
      </c>
      <c r="E55" s="49" t="s">
        <v>40</v>
      </c>
      <c r="F55" s="50"/>
      <c r="G55" s="50"/>
    </row>
  </sheetData>
  <sheetProtection formatCells="0" formatColumns="0" formatRows="0" insertRows="0" autoFilter="0"/>
  <mergeCells count="12">
    <mergeCell ref="E53:G53"/>
    <mergeCell ref="E54:G54"/>
    <mergeCell ref="E55:G55"/>
    <mergeCell ref="F49:G49"/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C4:H4 C25:G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2019-01-31T17:56:54Z</cp:lastPrinted>
  <dcterms:created xsi:type="dcterms:W3CDTF">2012-12-11T20:48:19Z</dcterms:created>
  <dcterms:modified xsi:type="dcterms:W3CDTF">2019-01-31T18:17:25Z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